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6" windowWidth="9516" windowHeight="471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<sst xmlns="http://schemas.openxmlformats.org/spreadsheetml/2006/main" count="49" uniqueCount="26">
  <si>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a</t>
  </si>
  <si>
    <t>b</t>
  </si>
  <si>
    <t>c</t>
  </si>
  <si>
    <t>sec</t>
  </si>
  <si>
    <t>cm</t>
  </si>
  <si>
    <t>m</t>
  </si>
  <si>
    <t xml:space="preserve">Total </t>
  </si>
  <si>
    <t>Total</t>
  </si>
  <si>
    <t>100 m.</t>
  </si>
  <si>
    <t>Longueur</t>
  </si>
  <si>
    <t>Poids</t>
  </si>
  <si>
    <t>Hauteur</t>
  </si>
  <si>
    <t>400 m.</t>
  </si>
  <si>
    <t>110 m. haies</t>
  </si>
  <si>
    <t>Disque</t>
  </si>
  <si>
    <t>Perche</t>
  </si>
  <si>
    <t>Javelot</t>
  </si>
  <si>
    <t>1500 m.</t>
  </si>
  <si>
    <t>100 m. haies</t>
  </si>
  <si>
    <t>200 m.</t>
  </si>
  <si>
    <t>800 m.</t>
  </si>
  <si>
    <t>Performance</t>
  </si>
  <si>
    <t>Points</t>
  </si>
  <si>
    <t>BAREME IAAF</t>
  </si>
  <si>
    <t>DECATHLON MAN</t>
  </si>
  <si>
    <t>HEPTATHLON WOM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</si>
</sst>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2" fillId="4" borderId="0" xfId="0" applyFont="1" applyFill="1" applyAlignment="1">
      <alignment horizontal="left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L9" sqref="L9"/>
    </sheetView>
  </sheetViews>
  <sheetFormatPr defaultColWidth="11.421875" defaultRowHeight="12.75"/>
  <cols>
    <col min="5" max="5" width="11.421875" style="2" customWidth="1"/>
    <col min="6" max="6" width="4.00390625" style="2" bestFit="1" customWidth="1"/>
    <col min="7" max="7" width="6.7109375" style="0" customWidth="1"/>
  </cols>
  <sheetData>
    <row r="1" spans="1:7" ht="17.25">
      <c r="A1" s="7" t="s">
        <v>23</v>
      </c>
      <c r="B1" s="7"/>
      <c r="C1" s="7"/>
      <c r="D1" s="7"/>
      <c r="E1" s="7"/>
      <c r="F1" s="7"/>
      <c r="G1" s="7"/>
    </row>
    <row r="3" ht="12.75">
      <c r="A3" s="1" t="s">
        <v>24</v>
      </c>
    </row>
    <row r="4" spans="1:7" ht="12.75">
      <c r="A4" s="3"/>
      <c r="B4" s="3" t="s">
        <v>0</v>
      </c>
      <c r="C4" s="3" t="s">
        <v>1</v>
      </c>
      <c r="D4" s="3" t="s">
        <v>2</v>
      </c>
      <c r="E4" s="4" t="s">
        <v>21</v>
      </c>
      <c r="F4" s="4"/>
      <c r="G4" s="10" t="s">
        <v>22</v>
      </c>
    </row>
    <row r="5" spans="1:7" ht="12.75">
      <c r="A5" s="3" t="s">
        <v>8</v>
      </c>
      <c r="B5" s="3">
        <v>25.4347</v>
      </c>
      <c r="C5" s="3">
        <v>18</v>
      </c>
      <c r="D5" s="3">
        <v>1.81</v>
      </c>
      <c r="E5" s="4">
        <v>11</v>
      </c>
      <c r="F5" s="4" t="s">
        <v>3</v>
      </c>
      <c r="G5" s="5">
        <f>INT(25.4347*(18-E5)^1.81)</f>
        <v>861</v>
      </c>
    </row>
    <row r="6" spans="1:7" ht="12.75">
      <c r="A6" s="3" t="s">
        <v>9</v>
      </c>
      <c r="B6" s="3">
        <v>0.14354</v>
      </c>
      <c r="C6" s="3">
        <v>220</v>
      </c>
      <c r="D6" s="3">
        <v>1.4</v>
      </c>
      <c r="E6" s="6">
        <v>700</v>
      </c>
      <c r="F6" s="6" t="s">
        <v>4</v>
      </c>
      <c r="G6" s="5">
        <f>INT(0.14354*(E6-220)^1.4)</f>
        <v>814</v>
      </c>
    </row>
    <row r="7" spans="1:7" ht="12.75">
      <c r="A7" s="3" t="s">
        <v>10</v>
      </c>
      <c r="B7" s="3">
        <v>51.39</v>
      </c>
      <c r="C7" s="3">
        <v>1.5</v>
      </c>
      <c r="D7" s="3">
        <v>1.05</v>
      </c>
      <c r="E7" s="4">
        <v>13</v>
      </c>
      <c r="F7" s="4" t="s">
        <v>5</v>
      </c>
      <c r="G7" s="5">
        <f>INT(51.39*(E7-1.5)^1.05)</f>
        <v>667</v>
      </c>
    </row>
    <row r="8" spans="1:7" ht="12.75">
      <c r="A8" s="3" t="s">
        <v>11</v>
      </c>
      <c r="B8" s="3">
        <v>0.8465</v>
      </c>
      <c r="C8" s="3">
        <v>75</v>
      </c>
      <c r="D8" s="3">
        <v>1.42</v>
      </c>
      <c r="E8" s="6">
        <v>200</v>
      </c>
      <c r="F8" s="6" t="s">
        <v>4</v>
      </c>
      <c r="G8" s="5">
        <f>INT(0.8465*(E8-75)^1.42)</f>
        <v>803</v>
      </c>
    </row>
    <row r="9" spans="1:7" ht="12.75">
      <c r="A9" s="3" t="s">
        <v>12</v>
      </c>
      <c r="B9" s="3">
        <v>1.53775</v>
      </c>
      <c r="C9" s="3">
        <v>82</v>
      </c>
      <c r="D9" s="3">
        <v>1.81</v>
      </c>
      <c r="E9" s="4">
        <v>50</v>
      </c>
      <c r="F9" s="4" t="s">
        <v>3</v>
      </c>
      <c r="G9" s="5">
        <f>INT(1.53775*(82-E9)^1.81)</f>
        <v>815</v>
      </c>
    </row>
    <row r="10" spans="1:7" ht="12.75">
      <c r="A10" s="3" t="s">
        <v>13</v>
      </c>
      <c r="B10" s="3">
        <v>5.74325</v>
      </c>
      <c r="C10" s="3">
        <v>28.5</v>
      </c>
      <c r="D10" s="3">
        <v>1.92</v>
      </c>
      <c r="E10" s="4">
        <v>15</v>
      </c>
      <c r="F10" s="4" t="s">
        <v>3</v>
      </c>
      <c r="G10" s="5">
        <f>INT(5.74325*(28.5-E10)^1.92)</f>
        <v>849</v>
      </c>
    </row>
    <row r="11" spans="1:7" ht="12.75">
      <c r="A11" s="3" t="s">
        <v>14</v>
      </c>
      <c r="B11" s="3">
        <v>12.91</v>
      </c>
      <c r="C11" s="3">
        <v>4</v>
      </c>
      <c r="D11" s="3">
        <v>1.1</v>
      </c>
      <c r="E11" s="4">
        <v>40</v>
      </c>
      <c r="F11" s="4" t="s">
        <v>5</v>
      </c>
      <c r="G11" s="5">
        <f>INT(12.91*(E11-4)^1.1)</f>
        <v>665</v>
      </c>
    </row>
    <row r="12" spans="1:7" ht="12.75">
      <c r="A12" s="3" t="s">
        <v>15</v>
      </c>
      <c r="B12" s="3">
        <v>0.2797</v>
      </c>
      <c r="C12" s="3">
        <v>100</v>
      </c>
      <c r="D12" s="3">
        <v>1.35</v>
      </c>
      <c r="E12" s="6">
        <v>450</v>
      </c>
      <c r="F12" s="6" t="s">
        <v>4</v>
      </c>
      <c r="G12" s="5">
        <f>INT(0.2797*(E12-100)^1.35)</f>
        <v>760</v>
      </c>
    </row>
    <row r="13" spans="1:7" ht="12.75">
      <c r="A13" s="3" t="s">
        <v>16</v>
      </c>
      <c r="B13" s="3">
        <v>10.14</v>
      </c>
      <c r="C13" s="3">
        <v>7</v>
      </c>
      <c r="D13" s="3">
        <v>1.08</v>
      </c>
      <c r="E13" s="4">
        <v>50</v>
      </c>
      <c r="F13" s="4" t="s">
        <v>5</v>
      </c>
      <c r="G13" s="5">
        <f>INT(10.14*(E13-7)^1.08)</f>
        <v>589</v>
      </c>
    </row>
    <row r="14" spans="1:7" ht="12.75">
      <c r="A14" s="3" t="s">
        <v>17</v>
      </c>
      <c r="B14" s="3">
        <v>0.03768</v>
      </c>
      <c r="C14" s="3">
        <v>480</v>
      </c>
      <c r="D14" s="3">
        <v>1.85</v>
      </c>
      <c r="E14" s="4">
        <v>270</v>
      </c>
      <c r="F14" s="4" t="s">
        <v>3</v>
      </c>
      <c r="G14" s="5">
        <f>INT(0.03768*(480-E14)^1.85)</f>
        <v>745</v>
      </c>
    </row>
    <row r="15" ht="3.75" customHeight="1"/>
    <row r="16" spans="1:7" ht="12.75">
      <c r="A16" t="s">
        <v>6</v>
      </c>
      <c r="G16" s="8">
        <f>SUM(G5:G14)</f>
        <v>7568</v>
      </c>
    </row>
    <row r="19" ht="12.75">
      <c r="A19" s="1" t="s">
        <v>25</v>
      </c>
    </row>
    <row r="20" spans="1:7" ht="12.75">
      <c r="A20" s="3"/>
      <c r="B20" s="3" t="s">
        <v>0</v>
      </c>
      <c r="C20" s="3" t="s">
        <v>1</v>
      </c>
      <c r="D20" s="3" t="s">
        <v>2</v>
      </c>
      <c r="E20" s="4" t="s">
        <v>21</v>
      </c>
      <c r="F20" s="4"/>
      <c r="G20" s="10" t="s">
        <v>22</v>
      </c>
    </row>
    <row r="21" spans="1:7" ht="12.75">
      <c r="A21" s="3" t="s">
        <v>18</v>
      </c>
      <c r="B21" s="3">
        <v>9.23076</v>
      </c>
      <c r="C21" s="3">
        <v>26.7</v>
      </c>
      <c r="D21" s="3">
        <v>1.835</v>
      </c>
      <c r="E21" s="4">
        <v>14</v>
      </c>
      <c r="F21" s="4" t="s">
        <v>3</v>
      </c>
      <c r="G21" s="5">
        <f>INT(9.23076*(26.7-E21)^1.835)</f>
        <v>978</v>
      </c>
    </row>
    <row r="22" spans="1:7" ht="12.75">
      <c r="A22" s="3" t="s">
        <v>11</v>
      </c>
      <c r="B22" s="3">
        <v>1.84523</v>
      </c>
      <c r="C22" s="3">
        <v>75</v>
      </c>
      <c r="D22" s="3">
        <v>1.348</v>
      </c>
      <c r="E22" s="6">
        <v>170</v>
      </c>
      <c r="F22" s="6" t="s">
        <v>4</v>
      </c>
      <c r="G22" s="5">
        <f>INT(1.84523*(E22-75)^1.348)</f>
        <v>855</v>
      </c>
    </row>
    <row r="23" spans="1:7" ht="12.75">
      <c r="A23" s="3" t="s">
        <v>10</v>
      </c>
      <c r="B23" s="3">
        <v>56.0211</v>
      </c>
      <c r="C23" s="3">
        <v>1.5</v>
      </c>
      <c r="D23" s="3">
        <v>1.05</v>
      </c>
      <c r="E23" s="4">
        <v>13</v>
      </c>
      <c r="F23" s="4" t="s">
        <v>5</v>
      </c>
      <c r="G23" s="5">
        <f>INT(56.0211*(E23-1.5)^1.05)</f>
        <v>727</v>
      </c>
    </row>
    <row r="24" spans="1:7" ht="12.75">
      <c r="A24" s="3" t="s">
        <v>19</v>
      </c>
      <c r="B24" s="3">
        <v>4.99087</v>
      </c>
      <c r="C24" s="3">
        <v>42.5</v>
      </c>
      <c r="D24" s="3">
        <v>1.81</v>
      </c>
      <c r="E24" s="4">
        <v>25</v>
      </c>
      <c r="F24" s="4" t="s">
        <v>3</v>
      </c>
      <c r="G24" s="5">
        <f>INT(4.99087*(42.5-E24)^1.81)</f>
        <v>887</v>
      </c>
    </row>
    <row r="25" spans="1:7" ht="12.75">
      <c r="A25" s="3" t="s">
        <v>9</v>
      </c>
      <c r="B25" s="3">
        <v>0.188807</v>
      </c>
      <c r="C25" s="3">
        <v>210</v>
      </c>
      <c r="D25" s="3">
        <v>1.41</v>
      </c>
      <c r="E25" s="6">
        <v>580</v>
      </c>
      <c r="F25" s="6" t="s">
        <v>4</v>
      </c>
      <c r="G25" s="5">
        <f>INT(0.188807*(E25-210)^1.41)</f>
        <v>789</v>
      </c>
    </row>
    <row r="26" spans="1:7" ht="12.75">
      <c r="A26" s="3" t="s">
        <v>16</v>
      </c>
      <c r="B26" s="3">
        <v>15.9803</v>
      </c>
      <c r="C26" s="3">
        <v>3.8</v>
      </c>
      <c r="D26" s="3">
        <v>1.04</v>
      </c>
      <c r="E26" s="4">
        <v>40</v>
      </c>
      <c r="F26" s="4" t="s">
        <v>5</v>
      </c>
      <c r="G26" s="5">
        <f>INT(15.9803*(E26-3.8)^1.04)</f>
        <v>667</v>
      </c>
    </row>
    <row r="27" spans="1:7" ht="12.75">
      <c r="A27" s="3" t="s">
        <v>20</v>
      </c>
      <c r="B27" s="3">
        <v>0.11193</v>
      </c>
      <c r="C27" s="3">
        <v>254</v>
      </c>
      <c r="D27" s="3">
        <v>1.88</v>
      </c>
      <c r="E27" s="4">
        <v>135</v>
      </c>
      <c r="F27" s="4" t="s">
        <v>3</v>
      </c>
      <c r="G27" s="5">
        <f>INT(0.11193*(254-E27)^1.88)</f>
        <v>893</v>
      </c>
    </row>
    <row r="28" ht="3.75" customHeight="1"/>
    <row r="29" spans="1:7" ht="12.75">
      <c r="A29" t="s">
        <v>7</v>
      </c>
      <c r="G29" s="9">
        <f>SUM(G21:G27)</f>
        <v>5796</v>
      </c>
    </row>
  </sheetData>
  <printOptions/>
  <pageMargins left="0.78" right="0.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PAB742202</cp:lastModifiedBy>
  <cp:lastPrinted>2003-10-28T12:24:31Z</cp:lastPrinted>
  <dcterms:created xsi:type="dcterms:W3CDTF">2003-03-19T10:39:44Z</dcterms:created>
  <dcterms:modified xsi:type="dcterms:W3CDTF">2016-01-28T20:50:36Z</dcterms:modified>
  <cp:category/>
  <cp:version/>
  <cp:contentType/>
  <cp:contentStatus/>
</cp:coreProperties>
</file>